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120" windowHeight="7935"/>
  </bookViews>
  <sheets>
    <sheet name="statistics" sheetId="3" r:id="rId1"/>
    <sheet name="histogram" sheetId="6" r:id="rId2"/>
    <sheet name="regression" sheetId="14" r:id="rId3"/>
  </sheets>
  <calcPr calcId="145621"/>
  <fileRecoveryPr repairLoad="1"/>
</workbook>
</file>

<file path=xl/calcChain.xml><?xml version="1.0" encoding="utf-8"?>
<calcChain xmlns="http://schemas.openxmlformats.org/spreadsheetml/2006/main">
  <c r="M5" i="3" l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5" i="3"/>
  <c r="K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4" i="3"/>
  <c r="I21" i="3"/>
  <c r="I22" i="3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5" i="3"/>
  <c r="G9" i="3"/>
  <c r="G5" i="3"/>
  <c r="G3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5" i="3"/>
</calcChain>
</file>

<file path=xl/sharedStrings.xml><?xml version="1.0" encoding="utf-8"?>
<sst xmlns="http://schemas.openxmlformats.org/spreadsheetml/2006/main" count="19" uniqueCount="17">
  <si>
    <t>cumulative</t>
  </si>
  <si>
    <t>sample #</t>
  </si>
  <si>
    <t>measurement</t>
  </si>
  <si>
    <t>n</t>
  </si>
  <si>
    <t>standard deviation</t>
  </si>
  <si>
    <t>standard error</t>
  </si>
  <si>
    <t xml:space="preserve">sample </t>
  </si>
  <si>
    <t>mean value</t>
  </si>
  <si>
    <t>statistics</t>
  </si>
  <si>
    <t>histogram</t>
  </si>
  <si>
    <t>bin size</t>
  </si>
  <si>
    <t>bin</t>
  </si>
  <si>
    <t xml:space="preserve">independent </t>
  </si>
  <si>
    <t>variable</t>
  </si>
  <si>
    <t xml:space="preserve">dependent </t>
  </si>
  <si>
    <t>regression data</t>
  </si>
  <si>
    <t>data for statistics and histogram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</si>
</sst>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6" xfId="0" applyFill="1" applyBorder="1"/>
    <xf numFmtId="0" fontId="1" fillId="0" borderId="0" xfId="0" applyFont="1"/>
    <xf numFmtId="0" fontId="0" fillId="4" borderId="1" xfId="0" applyFill="1" applyBorder="1"/>
    <xf numFmtId="0" fontId="0" fillId="4" borderId="7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5020216391978"/>
          <c:y val="2.5888933305474912E-2"/>
          <c:w val="0.86464601937304275"/>
          <c:h val="0.861649701968948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statistics!$I$4:$I$22</c:f>
              <c:numCache>
                <c:formatCode>General</c:formatCode>
                <c:ptCount val="19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15.5</c:v>
                </c:pt>
                <c:pt idx="12">
                  <c:v>16</c:v>
                </c:pt>
                <c:pt idx="13">
                  <c:v>16.5</c:v>
                </c:pt>
                <c:pt idx="14">
                  <c:v>17</c:v>
                </c:pt>
                <c:pt idx="15">
                  <c:v>17.5</c:v>
                </c:pt>
                <c:pt idx="16">
                  <c:v>18</c:v>
                </c:pt>
                <c:pt idx="17">
                  <c:v>18.5</c:v>
                </c:pt>
                <c:pt idx="18">
                  <c:v>19</c:v>
                </c:pt>
              </c:numCache>
            </c:numRef>
          </c:cat>
          <c:val>
            <c:numRef>
              <c:f>statistics!$K$4:$K$22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34560"/>
        <c:axId val="92036480"/>
      </c:barChart>
      <c:catAx>
        <c:axId val="9203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measurement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2036480"/>
        <c:crosses val="autoZero"/>
        <c:auto val="1"/>
        <c:lblAlgn val="ctr"/>
        <c:lblOffset val="100"/>
        <c:tickMarkSkip val="5"/>
        <c:noMultiLvlLbl val="0"/>
      </c:catAx>
      <c:valAx>
        <c:axId val="920364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count</a:t>
                </a:r>
              </a:p>
            </c:rich>
          </c:tx>
          <c:layout>
            <c:manualLayout>
              <c:xMode val="edge"/>
              <c:yMode val="edge"/>
              <c:x val="8.788732706265328E-3"/>
              <c:y val="0.430042286922029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2034560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7714092144672231"/>
                  <c:y val="-0.1049348205151200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statistics!$N$4:$N$23</c:f>
              <c:numCache>
                <c:formatCode>General</c:formatCode>
                <c:ptCount val="20"/>
                <c:pt idx="0">
                  <c:v>55.528984605846446</c:v>
                </c:pt>
                <c:pt idx="1">
                  <c:v>39.928163844953318</c:v>
                </c:pt>
                <c:pt idx="2">
                  <c:v>40.481527354159191</c:v>
                </c:pt>
                <c:pt idx="3">
                  <c:v>40.03937404837437</c:v>
                </c:pt>
                <c:pt idx="4">
                  <c:v>41.705211425246077</c:v>
                </c:pt>
                <c:pt idx="5">
                  <c:v>37.167973271291203</c:v>
                </c:pt>
                <c:pt idx="6">
                  <c:v>49.937812131881934</c:v>
                </c:pt>
                <c:pt idx="7">
                  <c:v>31.370128044226103</c:v>
                </c:pt>
                <c:pt idx="8">
                  <c:v>47.503831170166151</c:v>
                </c:pt>
                <c:pt idx="9">
                  <c:v>40.284690285033371</c:v>
                </c:pt>
                <c:pt idx="10">
                  <c:v>44.308720920360116</c:v>
                </c:pt>
                <c:pt idx="11">
                  <c:v>33.362341249827658</c:v>
                </c:pt>
                <c:pt idx="12">
                  <c:v>43.585942925980142</c:v>
                </c:pt>
                <c:pt idx="13">
                  <c:v>44.925006054998818</c:v>
                </c:pt>
                <c:pt idx="14">
                  <c:v>35.623513887257602</c:v>
                </c:pt>
                <c:pt idx="15">
                  <c:v>42.688439872958703</c:v>
                </c:pt>
                <c:pt idx="16">
                  <c:v>47.79601901247441</c:v>
                </c:pt>
                <c:pt idx="17">
                  <c:v>32.763834632683263</c:v>
                </c:pt>
                <c:pt idx="18">
                  <c:v>41.535870119528113</c:v>
                </c:pt>
                <c:pt idx="19">
                  <c:v>33.62682696946878</c:v>
                </c:pt>
              </c:numCache>
            </c:numRef>
          </c:xVal>
          <c:yVal>
            <c:numRef>
              <c:f>statistics!$O$4:$O$23</c:f>
              <c:numCache>
                <c:formatCode>General</c:formatCode>
                <c:ptCount val="20"/>
                <c:pt idx="0">
                  <c:v>22.37763934036499</c:v>
                </c:pt>
                <c:pt idx="1">
                  <c:v>18.218373451858195</c:v>
                </c:pt>
                <c:pt idx="2">
                  <c:v>18.602512115196241</c:v>
                </c:pt>
                <c:pt idx="3">
                  <c:v>18.354305852448935</c:v>
                </c:pt>
                <c:pt idx="4">
                  <c:v>19.963221818491881</c:v>
                </c:pt>
                <c:pt idx="5">
                  <c:v>16.982996809304034</c:v>
                </c:pt>
                <c:pt idx="6">
                  <c:v>19.864012545377332</c:v>
                </c:pt>
                <c:pt idx="7">
                  <c:v>16.900272811818656</c:v>
                </c:pt>
                <c:pt idx="8">
                  <c:v>20.514130885737465</c:v>
                </c:pt>
                <c:pt idx="9">
                  <c:v>19.255506004654087</c:v>
                </c:pt>
                <c:pt idx="10">
                  <c:v>18.529252116011879</c:v>
                </c:pt>
                <c:pt idx="11">
                  <c:v>17.022493398643132</c:v>
                </c:pt>
                <c:pt idx="12">
                  <c:v>18.073978572776468</c:v>
                </c:pt>
                <c:pt idx="13">
                  <c:v>19.154101951259271</c:v>
                </c:pt>
                <c:pt idx="14">
                  <c:v>16.998492465271354</c:v>
                </c:pt>
                <c:pt idx="15">
                  <c:v>20.035420292935225</c:v>
                </c:pt>
                <c:pt idx="16">
                  <c:v>19.883440211755566</c:v>
                </c:pt>
                <c:pt idx="17">
                  <c:v>16.701834409825949</c:v>
                </c:pt>
                <c:pt idx="18">
                  <c:v>19.576615083406971</c:v>
                </c:pt>
                <c:pt idx="19">
                  <c:v>18.082043475142545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32608"/>
        <c:axId val="94132480"/>
      </c:scatterChart>
      <c:valAx>
        <c:axId val="82532608"/>
        <c:scaling>
          <c:orientation val="minMax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independent variable (x)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4132480"/>
        <c:crosses val="autoZero"/>
        <c:crossBetween val="midCat"/>
      </c:valAx>
      <c:valAx>
        <c:axId val="94132480"/>
        <c:scaling>
          <c:orientation val="minMax"/>
          <c:max val="25"/>
          <c:min val="1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dependent variable (y)</a:t>
                </a:r>
              </a:p>
            </c:rich>
          </c:tx>
          <c:layout>
            <c:manualLayout>
              <c:xMode val="edge"/>
              <c:yMode val="edge"/>
              <c:x val="1.1718310275020438E-2"/>
              <c:y val="0.296760727003047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32608"/>
        <c:crosses val="autoZero"/>
        <c:crossBetween val="midCat"/>
      </c:valAx>
      <c:spPr>
        <a:solidFill>
          <a:schemeClr val="bg1"/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abSelected="1" workbookViewId="0">
      <selection activeCell="F20" sqref="F20"/>
    </sheetView>
  </sheetViews>
  <sheetFormatPr defaultRowHeight="15" x14ac:dyDescent="0.25"/>
  <cols>
    <col min="2" max="2" width="11" customWidth="1"/>
    <col min="3" max="3" width="15.42578125" customWidth="1"/>
    <col min="10" max="11" width="10.140625" customWidth="1"/>
    <col min="14" max="14" width="13.28515625" customWidth="1"/>
    <col min="15" max="15" width="11.85546875" customWidth="1"/>
  </cols>
  <sheetData>
    <row r="1" spans="2:15" x14ac:dyDescent="0.25">
      <c r="B1" s="16" t="s">
        <v>16</v>
      </c>
      <c r="C1" s="16"/>
      <c r="D1" s="16"/>
      <c r="E1" s="16" t="s">
        <v>8</v>
      </c>
      <c r="F1" s="16"/>
      <c r="G1" s="16"/>
      <c r="H1" s="16"/>
      <c r="I1" s="16" t="s">
        <v>9</v>
      </c>
      <c r="M1" s="16" t="s">
        <v>15</v>
      </c>
    </row>
    <row r="2" spans="2:15" x14ac:dyDescent="0.25">
      <c r="I2" t="s">
        <v>10</v>
      </c>
      <c r="J2">
        <v>0.5</v>
      </c>
      <c r="M2" s="17"/>
      <c r="N2" s="18" t="s">
        <v>12</v>
      </c>
      <c r="O2" s="19" t="s">
        <v>14</v>
      </c>
    </row>
    <row r="3" spans="2:15" x14ac:dyDescent="0.25">
      <c r="B3" s="1" t="s">
        <v>1</v>
      </c>
      <c r="C3" s="2" t="s">
        <v>2</v>
      </c>
      <c r="E3" t="s">
        <v>7</v>
      </c>
      <c r="G3">
        <f>AVERAGE(C4:C23)</f>
        <v>14.465812352795885</v>
      </c>
      <c r="I3" s="7" t="s">
        <v>11</v>
      </c>
      <c r="J3" s="8" t="s">
        <v>0</v>
      </c>
      <c r="K3" s="9" t="s">
        <v>9</v>
      </c>
      <c r="M3" s="20" t="s">
        <v>6</v>
      </c>
      <c r="N3" s="21" t="s">
        <v>13</v>
      </c>
      <c r="O3" s="22" t="s">
        <v>13</v>
      </c>
    </row>
    <row r="4" spans="2:15" x14ac:dyDescent="0.25">
      <c r="B4" s="3">
        <v>1</v>
      </c>
      <c r="C4" s="4">
        <v>12.379038890447459</v>
      </c>
      <c r="I4" s="10">
        <v>10</v>
      </c>
      <c r="J4" s="11">
        <f>COUNTIF(C$4:C$23,"&lt;"&amp;I4)</f>
        <v>0</v>
      </c>
      <c r="K4" s="12">
        <f>J4</f>
        <v>0</v>
      </c>
      <c r="M4" s="20">
        <v>1</v>
      </c>
      <c r="N4" s="21">
        <v>55.528984605846446</v>
      </c>
      <c r="O4" s="22">
        <v>22.37763934036499</v>
      </c>
    </row>
    <row r="5" spans="2:15" x14ac:dyDescent="0.25">
      <c r="B5" s="3">
        <f>B4+1</f>
        <v>2</v>
      </c>
      <c r="C5" s="4">
        <v>12.855227966683946</v>
      </c>
      <c r="E5" t="s">
        <v>4</v>
      </c>
      <c r="G5">
        <f>STDEV(C4:C23)</f>
        <v>2.0329328444310293</v>
      </c>
      <c r="I5" s="10">
        <f>I4+$J$2</f>
        <v>10.5</v>
      </c>
      <c r="J5" s="11">
        <f t="shared" ref="J5:J22" si="0">COUNTIF(C$4:C$23,"&lt;"&amp;I5)</f>
        <v>0</v>
      </c>
      <c r="K5" s="12">
        <f>J5-J4</f>
        <v>0</v>
      </c>
      <c r="M5" s="20">
        <f>M4+1</f>
        <v>2</v>
      </c>
      <c r="N5" s="21">
        <v>39.928163844953318</v>
      </c>
      <c r="O5" s="22">
        <v>18.218373451858195</v>
      </c>
    </row>
    <row r="6" spans="2:15" x14ac:dyDescent="0.25">
      <c r="B6" s="3">
        <f t="shared" ref="B6:B23" si="1">B5+1</f>
        <v>3</v>
      </c>
      <c r="C6" s="4">
        <v>11.936126929363985</v>
      </c>
      <c r="I6" s="10">
        <f t="shared" ref="I6:J23" si="2">I5+$J$2</f>
        <v>11</v>
      </c>
      <c r="J6" s="11">
        <f t="shared" si="0"/>
        <v>0</v>
      </c>
      <c r="K6" s="12">
        <f t="shared" ref="K6:K22" si="3">J6-J5</f>
        <v>0</v>
      </c>
      <c r="M6" s="20">
        <f>M5+1</f>
        <v>3</v>
      </c>
      <c r="N6" s="21">
        <v>40.481527354159191</v>
      </c>
      <c r="O6" s="22">
        <v>18.602512115196241</v>
      </c>
    </row>
    <row r="7" spans="2:15" x14ac:dyDescent="0.25">
      <c r="B7" s="3">
        <f t="shared" si="1"/>
        <v>4</v>
      </c>
      <c r="C7" s="4">
        <v>17.801557472152275</v>
      </c>
      <c r="E7" t="s">
        <v>3</v>
      </c>
      <c r="G7">
        <v>20</v>
      </c>
      <c r="I7" s="10">
        <f t="shared" si="2"/>
        <v>11.5</v>
      </c>
      <c r="J7" s="11">
        <f t="shared" si="0"/>
        <v>0</v>
      </c>
      <c r="K7" s="12">
        <f t="shared" si="3"/>
        <v>0</v>
      </c>
      <c r="M7" s="20">
        <f>M6+1</f>
        <v>4</v>
      </c>
      <c r="N7" s="21">
        <v>40.03937404837437</v>
      </c>
      <c r="O7" s="22">
        <v>18.354305852448935</v>
      </c>
    </row>
    <row r="8" spans="2:15" x14ac:dyDescent="0.25">
      <c r="B8" s="3">
        <f t="shared" si="1"/>
        <v>5</v>
      </c>
      <c r="C8" s="4">
        <v>15.052982316358108</v>
      </c>
      <c r="I8" s="10">
        <f t="shared" si="2"/>
        <v>12</v>
      </c>
      <c r="J8" s="11">
        <f t="shared" si="0"/>
        <v>3</v>
      </c>
      <c r="K8" s="12">
        <f t="shared" si="3"/>
        <v>3</v>
      </c>
      <c r="M8" s="20">
        <f>M7+1</f>
        <v>5</v>
      </c>
      <c r="N8" s="21">
        <v>41.705211425246077</v>
      </c>
      <c r="O8" s="22">
        <v>19.963221818491881</v>
      </c>
    </row>
    <row r="9" spans="2:15" x14ac:dyDescent="0.25">
      <c r="B9" s="3">
        <f t="shared" si="1"/>
        <v>6</v>
      </c>
      <c r="C9" s="4">
        <v>14.789714052936176</v>
      </c>
      <c r="E9" t="s">
        <v>5</v>
      </c>
      <c r="G9">
        <f>G5/SQRT(G7)</f>
        <v>0.45457760338397862</v>
      </c>
      <c r="I9" s="10">
        <f t="shared" si="2"/>
        <v>12.5</v>
      </c>
      <c r="J9" s="11">
        <f t="shared" si="0"/>
        <v>6</v>
      </c>
      <c r="K9" s="12">
        <f t="shared" si="3"/>
        <v>3</v>
      </c>
      <c r="M9" s="20">
        <f>M8+1</f>
        <v>6</v>
      </c>
      <c r="N9" s="21">
        <v>37.167973271291203</v>
      </c>
      <c r="O9" s="22">
        <v>16.982996809304034</v>
      </c>
    </row>
    <row r="10" spans="2:15" x14ac:dyDescent="0.25">
      <c r="B10" s="3">
        <f t="shared" si="1"/>
        <v>7</v>
      </c>
      <c r="C10" s="4">
        <v>12.101299544699021</v>
      </c>
      <c r="I10" s="10">
        <f t="shared" si="2"/>
        <v>13</v>
      </c>
      <c r="J10" s="11">
        <f t="shared" si="0"/>
        <v>7</v>
      </c>
      <c r="K10" s="12">
        <f t="shared" si="3"/>
        <v>1</v>
      </c>
      <c r="M10" s="20">
        <f>M9+1</f>
        <v>7</v>
      </c>
      <c r="N10" s="21">
        <v>49.937812131881934</v>
      </c>
      <c r="O10" s="22">
        <v>19.864012545377332</v>
      </c>
    </row>
    <row r="11" spans="2:15" x14ac:dyDescent="0.25">
      <c r="B11" s="3">
        <f t="shared" si="1"/>
        <v>8</v>
      </c>
      <c r="C11" s="4">
        <v>11.946300197517781</v>
      </c>
      <c r="I11" s="10">
        <f t="shared" si="2"/>
        <v>13.5</v>
      </c>
      <c r="J11" s="11">
        <f t="shared" si="0"/>
        <v>8</v>
      </c>
      <c r="K11" s="12">
        <f t="shared" si="3"/>
        <v>1</v>
      </c>
      <c r="M11" s="20">
        <f>M10+1</f>
        <v>8</v>
      </c>
      <c r="N11" s="21">
        <v>31.370128044226103</v>
      </c>
      <c r="O11" s="22">
        <v>16.900272811818656</v>
      </c>
    </row>
    <row r="12" spans="2:15" x14ac:dyDescent="0.25">
      <c r="B12" s="3">
        <f t="shared" si="1"/>
        <v>9</v>
      </c>
      <c r="C12" s="4">
        <v>16.803583834585449</v>
      </c>
      <c r="I12" s="10">
        <f t="shared" si="2"/>
        <v>14</v>
      </c>
      <c r="J12" s="11">
        <f t="shared" si="0"/>
        <v>8</v>
      </c>
      <c r="K12" s="12">
        <f t="shared" si="3"/>
        <v>0</v>
      </c>
      <c r="M12" s="20">
        <f>M11+1</f>
        <v>9</v>
      </c>
      <c r="N12" s="21">
        <v>47.503831170166151</v>
      </c>
      <c r="O12" s="22">
        <v>20.514130885737465</v>
      </c>
    </row>
    <row r="13" spans="2:15" x14ac:dyDescent="0.25">
      <c r="B13" s="3">
        <f t="shared" si="1"/>
        <v>10</v>
      </c>
      <c r="C13" s="4">
        <v>16.104699546962536</v>
      </c>
      <c r="I13" s="10">
        <f t="shared" si="2"/>
        <v>14.5</v>
      </c>
      <c r="J13" s="11">
        <f t="shared" si="0"/>
        <v>8</v>
      </c>
      <c r="K13" s="12">
        <f t="shared" si="3"/>
        <v>0</v>
      </c>
      <c r="M13" s="20">
        <f>M12+1</f>
        <v>10</v>
      </c>
      <c r="N13" s="21">
        <v>40.284690285033371</v>
      </c>
      <c r="O13" s="22">
        <v>19.255506004654087</v>
      </c>
    </row>
    <row r="14" spans="2:15" x14ac:dyDescent="0.25">
      <c r="B14" s="3">
        <f t="shared" si="1"/>
        <v>11</v>
      </c>
      <c r="C14" s="4">
        <v>17.225109506434446</v>
      </c>
      <c r="I14" s="10">
        <f t="shared" si="2"/>
        <v>15</v>
      </c>
      <c r="J14" s="11">
        <f t="shared" si="0"/>
        <v>10</v>
      </c>
      <c r="K14" s="12">
        <f t="shared" si="3"/>
        <v>2</v>
      </c>
      <c r="M14" s="20">
        <f>M13+1</f>
        <v>11</v>
      </c>
      <c r="N14" s="21">
        <v>44.308720920360116</v>
      </c>
      <c r="O14" s="22">
        <v>18.529252116011879</v>
      </c>
    </row>
    <row r="15" spans="2:15" x14ac:dyDescent="0.25">
      <c r="B15" s="3">
        <f t="shared" si="1"/>
        <v>12</v>
      </c>
      <c r="C15" s="4">
        <v>14.850317353777513</v>
      </c>
      <c r="I15" s="10">
        <f t="shared" si="2"/>
        <v>15.5</v>
      </c>
      <c r="J15" s="11">
        <f t="shared" si="0"/>
        <v>14</v>
      </c>
      <c r="K15" s="12">
        <f t="shared" si="3"/>
        <v>4</v>
      </c>
      <c r="M15" s="20">
        <f>M14+1</f>
        <v>12</v>
      </c>
      <c r="N15" s="21">
        <v>33.362341249827658</v>
      </c>
      <c r="O15" s="22">
        <v>17.022493398643132</v>
      </c>
    </row>
    <row r="16" spans="2:15" x14ac:dyDescent="0.25">
      <c r="B16" s="3">
        <f t="shared" si="1"/>
        <v>13</v>
      </c>
      <c r="C16" s="4">
        <v>15.207351395339435</v>
      </c>
      <c r="I16" s="10">
        <f t="shared" si="2"/>
        <v>16</v>
      </c>
      <c r="J16" s="11">
        <f t="shared" si="0"/>
        <v>15</v>
      </c>
      <c r="K16" s="12">
        <f t="shared" si="3"/>
        <v>1</v>
      </c>
      <c r="M16" s="20">
        <f>M15+1</f>
        <v>13</v>
      </c>
      <c r="N16" s="21">
        <v>43.585942925980142</v>
      </c>
      <c r="O16" s="22">
        <v>18.073978572776468</v>
      </c>
    </row>
    <row r="17" spans="2:15" x14ac:dyDescent="0.25">
      <c r="B17" s="3">
        <f t="shared" si="1"/>
        <v>14</v>
      </c>
      <c r="C17" s="4">
        <v>13.025632360137223</v>
      </c>
      <c r="I17" s="10">
        <f t="shared" si="2"/>
        <v>16.5</v>
      </c>
      <c r="J17" s="11">
        <f t="shared" si="0"/>
        <v>16</v>
      </c>
      <c r="K17" s="12">
        <f t="shared" si="3"/>
        <v>1</v>
      </c>
      <c r="M17" s="20">
        <f>M16+1</f>
        <v>14</v>
      </c>
      <c r="N17" s="21">
        <v>44.925006054998818</v>
      </c>
      <c r="O17" s="22">
        <v>19.154101951259271</v>
      </c>
    </row>
    <row r="18" spans="2:15" x14ac:dyDescent="0.25">
      <c r="B18" s="3">
        <f t="shared" si="1"/>
        <v>15</v>
      </c>
      <c r="C18" s="4">
        <v>15.192976020394825</v>
      </c>
      <c r="I18" s="10">
        <f t="shared" si="2"/>
        <v>17</v>
      </c>
      <c r="J18" s="11">
        <f t="shared" si="0"/>
        <v>17</v>
      </c>
      <c r="K18" s="12">
        <f t="shared" si="3"/>
        <v>1</v>
      </c>
      <c r="M18" s="20">
        <f>M17+1</f>
        <v>15</v>
      </c>
      <c r="N18" s="21">
        <v>35.623513887257602</v>
      </c>
      <c r="O18" s="22">
        <v>16.998492465271354</v>
      </c>
    </row>
    <row r="19" spans="2:15" x14ac:dyDescent="0.25">
      <c r="B19" s="3">
        <f t="shared" si="1"/>
        <v>16</v>
      </c>
      <c r="C19" s="4">
        <v>15.556169175146191</v>
      </c>
      <c r="I19" s="10">
        <f t="shared" si="2"/>
        <v>17.5</v>
      </c>
      <c r="J19" s="11">
        <f t="shared" si="0"/>
        <v>19</v>
      </c>
      <c r="K19" s="12">
        <f t="shared" si="3"/>
        <v>2</v>
      </c>
      <c r="M19" s="20">
        <f>M18+1</f>
        <v>16</v>
      </c>
      <c r="N19" s="21">
        <v>42.688439872958703</v>
      </c>
      <c r="O19" s="22">
        <v>20.035420292935225</v>
      </c>
    </row>
    <row r="20" spans="2:15" x14ac:dyDescent="0.25">
      <c r="B20" s="3">
        <f t="shared" si="1"/>
        <v>17</v>
      </c>
      <c r="C20" s="4">
        <v>15.163879600680065</v>
      </c>
      <c r="I20" s="10">
        <f t="shared" si="2"/>
        <v>18</v>
      </c>
      <c r="J20" s="11">
        <f t="shared" si="0"/>
        <v>20</v>
      </c>
      <c r="K20" s="12">
        <f t="shared" si="3"/>
        <v>1</v>
      </c>
      <c r="M20" s="20">
        <f>M19+1</f>
        <v>17</v>
      </c>
      <c r="N20" s="21">
        <v>47.79601901247441</v>
      </c>
      <c r="O20" s="22">
        <v>19.883440211755566</v>
      </c>
    </row>
    <row r="21" spans="2:15" x14ac:dyDescent="0.25">
      <c r="B21" s="3">
        <f t="shared" si="1"/>
        <v>18</v>
      </c>
      <c r="C21" s="4">
        <v>12.009773235666628</v>
      </c>
      <c r="I21" s="10">
        <f t="shared" ref="I21:I22" si="4">I20+$J$2</f>
        <v>18.5</v>
      </c>
      <c r="J21" s="11">
        <f t="shared" si="0"/>
        <v>20</v>
      </c>
      <c r="K21" s="12">
        <f t="shared" si="3"/>
        <v>0</v>
      </c>
      <c r="M21" s="20">
        <f>M20+1</f>
        <v>18</v>
      </c>
      <c r="N21" s="21">
        <v>32.763834632683263</v>
      </c>
      <c r="O21" s="22">
        <v>16.701834409825949</v>
      </c>
    </row>
    <row r="22" spans="2:15" x14ac:dyDescent="0.25">
      <c r="B22" s="3">
        <f t="shared" si="1"/>
        <v>19</v>
      </c>
      <c r="C22" s="4">
        <v>17.378723062004319</v>
      </c>
      <c r="I22" s="13">
        <f t="shared" si="4"/>
        <v>19</v>
      </c>
      <c r="J22" s="14">
        <f t="shared" si="0"/>
        <v>20</v>
      </c>
      <c r="K22" s="15">
        <f t="shared" si="3"/>
        <v>0</v>
      </c>
      <c r="M22" s="20">
        <f>M21+1</f>
        <v>19</v>
      </c>
      <c r="N22" s="21">
        <v>41.535870119528113</v>
      </c>
      <c r="O22" s="22">
        <v>19.576615083406971</v>
      </c>
    </row>
    <row r="23" spans="2:15" x14ac:dyDescent="0.25">
      <c r="B23" s="5">
        <f t="shared" si="1"/>
        <v>20</v>
      </c>
      <c r="C23" s="6">
        <v>11.935784594630237</v>
      </c>
      <c r="M23" s="23">
        <f>M22+1</f>
        <v>20</v>
      </c>
      <c r="N23" s="24">
        <v>33.62682696946878</v>
      </c>
      <c r="O23" s="25">
        <v>18.082043475142545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statistics</vt:lpstr>
      <vt:lpstr>histogram</vt:lpstr>
      <vt:lpstr>regression</vt:lpstr>
    </vt:vector>
  </TitlesOfParts>
  <Company>University of Tennessee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Keffer</dc:creator>
  <cp:lastModifiedBy>David Keffer</cp:lastModifiedBy>
  <dcterms:created xsi:type="dcterms:W3CDTF">2014-04-08T15:29:28Z</dcterms:created>
  <dcterms:modified xsi:type="dcterms:W3CDTF">2014-06-13T20:34:58Z</dcterms:modified>
</cp:coreProperties>
</file>